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2" sheetId="2" r:id="rId1"/>
    <sheet name="план" sheetId="3" r:id="rId2"/>
  </sheets>
  <calcPr calcId="144525" refMode="R1C1"/>
</workbook>
</file>

<file path=xl/calcChain.xml><?xml version="1.0" encoding="utf-8"?>
<calcChain xmlns="http://schemas.openxmlformats.org/spreadsheetml/2006/main">
  <c r="F25" i="3" l="1"/>
  <c r="F24" i="3"/>
  <c r="F23" i="3"/>
  <c r="E22" i="3"/>
  <c r="E26" i="3" s="1"/>
  <c r="F21" i="3"/>
  <c r="F22" i="3" s="1"/>
  <c r="F26" i="3" s="1"/>
  <c r="F20" i="3"/>
  <c r="F19" i="3"/>
  <c r="F18" i="3"/>
  <c r="F17" i="3"/>
  <c r="F16" i="3"/>
  <c r="F15" i="3"/>
  <c r="F14" i="3"/>
  <c r="F13" i="3"/>
  <c r="F12" i="3"/>
  <c r="E12" i="3"/>
  <c r="F11" i="3"/>
  <c r="F10" i="3"/>
  <c r="D8" i="2" l="1"/>
</calcChain>
</file>

<file path=xl/sharedStrings.xml><?xml version="1.0" encoding="utf-8"?>
<sst xmlns="http://schemas.openxmlformats.org/spreadsheetml/2006/main" count="213" uniqueCount="148">
  <si>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</si>
  <si>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</si>
  <si>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</si>
  <si>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</si>
  <si>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</si>
  <si>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</si>
  <si>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</si>
  <si>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</si>
  <si>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</si>
  <si>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</si>
  <si>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</si>
  <si>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</si>
  <si>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</si>
  <si>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</si>
  <si>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11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</si>
  <si>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</si>
  <si>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</si>
  <si>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</si>
  <si>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</si>
  <si>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</si>
  <si>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</si>
  <si>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</si>
  <si>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</si>
  <si>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</si>
  <si>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</si>
  <si>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</si>
  <si>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</si>
  <si>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</si>
  <si>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</si>
  <si>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</si>
  <si>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</si>
  <si>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Оплата услуг заказчика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</si>
  <si>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</si>
  <si>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</si>
  <si>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</si>
  <si>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</si>
  <si>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</si>
  <si>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</si>
  <si>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</si>
  <si>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</si>
  <si>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</si>
  <si>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</si>
  <si>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Освидетельствование</t>
  </si>
  <si>
    <t>Договор на обслуживание вентканалов</t>
  </si>
  <si>
    <t>Обследование вентканалов</t>
  </si>
  <si>
    <t>Содержание мусоропровода и мусорокамеры</t>
  </si>
  <si>
    <t>Сбор и выгрузка мусора из мусорокамер</t>
  </si>
  <si>
    <t>Промывка мусорокамеры</t>
  </si>
  <si>
    <t>Содержание лифтового хозяйства</t>
  </si>
  <si>
    <t>Техническое обслуживание лифтов(цена за месяц</t>
  </si>
  <si>
    <t>Техническое освидетельствование лифтов(6*1)</t>
  </si>
  <si>
    <t>Дератизация</t>
  </si>
  <si>
    <t>Дезенфекция МОП спец .средствами</t>
  </si>
  <si>
    <t>Уборка территории с асфальтовым покрытием</t>
  </si>
  <si>
    <t>Санитарное содержание территории без асфальта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</si>
  <si>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</si>
  <si>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</si>
  <si>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</si>
  <si>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</si>
  <si>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</si>
  <si>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</si>
  <si>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</si>
  <si>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</si>
  <si>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</si>
  <si>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шт</t>
  </si>
  <si>
    <t>м2/мес</t>
  </si>
  <si>
    <t>п.м</t>
  </si>
  <si>
    <t>Задолженность на 01.01.2021г.(руб)</t>
  </si>
  <si>
    <t>Услуга спецтехники</t>
  </si>
  <si>
    <t>7</t>
  </si>
  <si>
    <t>8</t>
  </si>
  <si>
    <t xml:space="preserve">Содержание придомовой территории </t>
  </si>
  <si>
    <t xml:space="preserve">Очистка от наледи  и снега ступеней </t>
  </si>
  <si>
    <t>ВСЕГО с СОИ</t>
  </si>
  <si>
    <t>Дезинсекция МОП</t>
  </si>
  <si>
    <t>Окос травы</t>
  </si>
  <si>
    <t>Поставка рассады</t>
  </si>
  <si>
    <t>акты</t>
  </si>
  <si>
    <t>Изготовление и установка аншлага</t>
  </si>
  <si>
    <t>Ремонт продухов</t>
  </si>
  <si>
    <t>акт</t>
  </si>
  <si>
    <t>Малый ремонт двери</t>
  </si>
  <si>
    <t>Выкорчевывание и вывоз пней от деревьев</t>
  </si>
  <si>
    <t>ФИНАНСОВЫЙ РЕЗУЛЬТАТ</t>
  </si>
  <si>
    <t>Ген.директор ООО "Мастер- Сервис"</t>
  </si>
  <si>
    <t>Исполнитель__________________</t>
  </si>
  <si>
    <t>м3</t>
  </si>
  <si>
    <t>Посыпка пескосолянной смесью</t>
  </si>
  <si>
    <t>Ремонт скамеек</t>
  </si>
  <si>
    <t>5/1</t>
  </si>
  <si>
    <t xml:space="preserve">    Работа с должниками     </t>
  </si>
  <si>
    <t xml:space="preserve">         Аварийно-диспетчерское обслуживание дневное и ППР         </t>
  </si>
  <si>
    <t>м.п</t>
  </si>
  <si>
    <t>12</t>
  </si>
  <si>
    <t>Санитарное содержание территории без асфальтового покрытия</t>
  </si>
  <si>
    <t xml:space="preserve"> Очистка техподполья от мусора с ручной переноской и погрузкой </t>
  </si>
  <si>
    <t>Вывоз не бытового мусора из техподполья</t>
  </si>
  <si>
    <t>Вывоз не бытового мусора (пни)</t>
  </si>
  <si>
    <t>Санитарное содержание подъездов</t>
  </si>
  <si>
    <t xml:space="preserve">Привоз песка </t>
  </si>
  <si>
    <t xml:space="preserve"> г.Тула , ул М.Горького , д.51 за  2021 года</t>
  </si>
  <si>
    <t>Задолженнность на 01.01.2022 г</t>
  </si>
  <si>
    <t>Погашена задолженность</t>
  </si>
  <si>
    <t>Осмотр вентканалов по заявкам (кв.141)</t>
  </si>
  <si>
    <t xml:space="preserve">Ген. директор ООО "Мастер-Сервис" </t>
  </si>
  <si>
    <t>_________________ Косьяненко  Е.Ю.</t>
  </si>
  <si>
    <t>План    работ (услуг ) согласно  договора управления  на  2022год</t>
  </si>
  <si>
    <t>МКД  адрес: М .Горького , дом 51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</si>
  <si>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</si>
  <si>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</si>
  <si>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</si>
  <si>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</si>
  <si>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</si>
  <si>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</si>
  <si>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</si>
  <si>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</si>
  <si>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сумма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</si>
  <si>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</si>
  <si>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</si>
  <si>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</si>
  <si>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</si>
  <si>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</t>
  </si>
  <si>
    <t xml:space="preserve">Работы по содержанию систем  инженерно-технического обеспечения МОП 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</si>
  <si>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</si>
  <si>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</si>
  <si>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</si>
  <si>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</si>
  <si>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</si>
  <si>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и благоустройства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</si>
  <si>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</si>
  <si>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</si>
  <si>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</si>
  <si>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</si>
  <si>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</si>
  <si>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</si>
  <si>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</si>
  <si>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Здания</t>
  </si>
  <si>
    <t>Работы по содержанию и текущему ремонту лифтов МКД</t>
  </si>
  <si>
    <t>Работы по содержанию и текущему ремонту МУСОРОПРОВОДА МКД</t>
  </si>
  <si>
    <t>Итого  работ (услуг)необходимо  выполнить в соответствии с требованиями  законодательства РФ в 2022г</t>
  </si>
  <si>
    <t xml:space="preserve">СОИ  горячая вода  на МОП </t>
  </si>
  <si>
    <t xml:space="preserve"> СОИ холодная вода  на МОП </t>
  </si>
  <si>
    <t>итого с ресурсами на СОИ</t>
  </si>
  <si>
    <t>Подписи строн:</t>
  </si>
  <si>
    <t xml:space="preserve"> Представитель МКД ____________</t>
  </si>
  <si>
    <t>Исполнитель  экономист УК _______________</t>
  </si>
  <si>
    <t>Оплачены работы  (услуги) 2021г</t>
  </si>
  <si>
    <t>Долг СП перед УК в сумме руб на 01.0.2022г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</si>
</sst>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164" formatCode="#,##0.000"/>
    <numFmt numFmtId="165" formatCode="0.000"/>
  </numFmts>
  <fonts count="3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3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15" fillId="3" borderId="9" xfId="0" applyFont="1" applyFill="1" applyBorder="1" applyAlignment="1"/>
    <xf numFmtId="0" fontId="15" fillId="3" borderId="10" xfId="0" applyFont="1" applyFill="1" applyBorder="1" applyAlignment="1"/>
    <xf numFmtId="4" fontId="15" fillId="3" borderId="10" xfId="0" applyNumberFormat="1" applyFont="1" applyFill="1" applyBorder="1" applyAlignment="1"/>
    <xf numFmtId="3" fontId="15" fillId="3" borderId="11" xfId="0" applyNumberFormat="1" applyFont="1" applyFill="1" applyBorder="1" applyAlignment="1">
      <alignment horizontal="center" vertical="center"/>
    </xf>
    <xf numFmtId="0" fontId="15" fillId="3" borderId="13" xfId="0" applyFont="1" applyFill="1" applyBorder="1" applyAlignment="1"/>
    <xf numFmtId="0" fontId="15" fillId="3" borderId="14" xfId="0" applyFont="1" applyFill="1" applyBorder="1" applyAlignment="1"/>
    <xf numFmtId="4" fontId="15" fillId="3" borderId="14" xfId="0" applyNumberFormat="1" applyFont="1" applyFill="1" applyBorder="1" applyAlignment="1"/>
    <xf numFmtId="3" fontId="15" fillId="3" borderId="15" xfId="0" applyNumberFormat="1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4" fontId="10" fillId="0" borderId="5" xfId="0" applyNumberFormat="1" applyFont="1" applyBorder="1"/>
    <xf numFmtId="164" fontId="11" fillId="4" borderId="5" xfId="0" applyNumberFormat="1" applyFont="1" applyFill="1" applyBorder="1" applyAlignment="1">
      <alignment horizontal="center" vertical="center"/>
    </xf>
    <xf numFmtId="164" fontId="10" fillId="0" borderId="5" xfId="0" applyNumberFormat="1" applyFont="1" applyFill="1" applyBorder="1" applyAlignment="1">
      <alignment horizontal="center" vertical="center"/>
    </xf>
    <xf numFmtId="4" fontId="10" fillId="0" borderId="5" xfId="0" applyNumberFormat="1" applyFont="1" applyFill="1" applyBorder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44" fontId="7" fillId="3" borderId="5" xfId="1" applyFont="1" applyFill="1" applyBorder="1" applyAlignment="1">
      <alignment vertical="center" wrapText="1"/>
    </xf>
    <xf numFmtId="4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4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4" fontId="8" fillId="3" borderId="5" xfId="0" applyNumberFormat="1" applyFont="1" applyFill="1" applyBorder="1"/>
    <xf numFmtId="0" fontId="12" fillId="0" borderId="6" xfId="0" applyFont="1" applyBorder="1" applyAlignment="1">
      <alignment horizontal="right" vertical="center" wrapText="1"/>
    </xf>
    <xf numFmtId="4" fontId="10" fillId="0" borderId="6" xfId="0" applyNumberFormat="1" applyFont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/>
    </xf>
    <xf numFmtId="0" fontId="6" fillId="0" borderId="0" xfId="0" applyFont="1"/>
    <xf numFmtId="0" fontId="18" fillId="3" borderId="0" xfId="0" applyFont="1" applyFill="1" applyBorder="1" applyAlignment="1"/>
    <xf numFmtId="0" fontId="10" fillId="0" borderId="4" xfId="0" applyNumberFormat="1" applyFon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9" fillId="0" borderId="5" xfId="0" applyFont="1" applyBorder="1"/>
    <xf numFmtId="164" fontId="10" fillId="0" borderId="10" xfId="0" applyNumberFormat="1" applyFont="1" applyBorder="1"/>
    <xf numFmtId="0" fontId="10" fillId="0" borderId="10" xfId="0" applyFont="1" applyBorder="1"/>
    <xf numFmtId="164" fontId="10" fillId="0" borderId="11" xfId="0" applyNumberFormat="1" applyFont="1" applyBorder="1"/>
    <xf numFmtId="0" fontId="8" fillId="0" borderId="9" xfId="0" applyFont="1" applyBorder="1"/>
    <xf numFmtId="4" fontId="0" fillId="0" borderId="7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vertical="center"/>
    </xf>
    <xf numFmtId="0" fontId="16" fillId="3" borderId="8" xfId="0" applyFont="1" applyFill="1" applyBorder="1" applyAlignment="1"/>
    <xf numFmtId="0" fontId="10" fillId="0" borderId="0" xfId="0" applyFont="1" applyBorder="1"/>
    <xf numFmtId="3" fontId="10" fillId="0" borderId="12" xfId="0" applyNumberFormat="1" applyFont="1" applyBorder="1"/>
    <xf numFmtId="49" fontId="11" fillId="0" borderId="5" xfId="0" applyNumberFormat="1" applyFont="1" applyBorder="1" applyAlignment="1">
      <alignment horizontal="center" vertical="center" wrapText="1"/>
    </xf>
    <xf numFmtId="44" fontId="5" fillId="3" borderId="5" xfId="1" applyFont="1" applyFill="1" applyBorder="1" applyAlignment="1">
      <alignment horizontal="right" vertical="center" wrapText="1"/>
    </xf>
    <xf numFmtId="164" fontId="17" fillId="0" borderId="5" xfId="0" applyNumberFormat="1" applyFont="1" applyBorder="1" applyAlignment="1">
      <alignment horizontal="center" vertical="center"/>
    </xf>
    <xf numFmtId="164" fontId="10" fillId="0" borderId="5" xfId="0" applyNumberFormat="1" applyFont="1" applyBorder="1" applyAlignment="1">
      <alignment vertical="center"/>
    </xf>
    <xf numFmtId="164" fontId="10" fillId="0" borderId="6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/>
    </xf>
    <xf numFmtId="2" fontId="0" fillId="0" borderId="5" xfId="0" applyNumberFormat="1" applyBorder="1" applyAlignment="1">
      <alignment horizontal="right" vertical="center"/>
    </xf>
    <xf numFmtId="2" fontId="0" fillId="3" borderId="5" xfId="0" applyNumberFormat="1" applyFill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2" fontId="0" fillId="0" borderId="5" xfId="0" applyNumberFormat="1" applyFont="1" applyBorder="1" applyAlignment="1">
      <alignment horizontal="right" vertical="center"/>
    </xf>
    <xf numFmtId="2" fontId="0" fillId="0" borderId="4" xfId="0" applyNumberFormat="1" applyBorder="1" applyAlignment="1">
      <alignment horizontal="right" vertical="center"/>
    </xf>
    <xf numFmtId="4" fontId="6" fillId="0" borderId="7" xfId="0" applyNumberFormat="1" applyFont="1" applyBorder="1" applyAlignment="1">
      <alignment horizontal="right" vertical="center"/>
    </xf>
    <xf numFmtId="4" fontId="8" fillId="0" borderId="5" xfId="0" applyNumberFormat="1" applyFont="1" applyBorder="1" applyAlignment="1"/>
    <xf numFmtId="0" fontId="0" fillId="0" borderId="0" xfId="0" applyAlignment="1"/>
    <xf numFmtId="0" fontId="19" fillId="0" borderId="0" xfId="0" applyFo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1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7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1" fillId="0" borderId="0" xfId="0" applyNumberFormat="1" applyFont="1" applyBorder="1" applyAlignment="1">
      <alignment horizontal="right"/>
    </xf>
    <xf numFmtId="0" fontId="20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2" fontId="22" fillId="3" borderId="5" xfId="0" applyNumberFormat="1" applyFont="1" applyFill="1" applyBorder="1" applyAlignment="1">
      <alignment horizontal="center" vertical="center" wrapText="1"/>
    </xf>
    <xf numFmtId="4" fontId="21" fillId="0" borderId="5" xfId="0" applyNumberFormat="1" applyFont="1" applyBorder="1" applyAlignment="1">
      <alignment horizontal="center" vertical="center" wrapText="1"/>
    </xf>
    <xf numFmtId="0" fontId="23" fillId="0" borderId="5" xfId="0" applyFont="1" applyBorder="1" applyAlignment="1">
      <alignment horizontal="left" vertical="center" wrapText="1"/>
    </xf>
    <xf numFmtId="0" fontId="22" fillId="5" borderId="5" xfId="0" applyFont="1" applyFill="1" applyBorder="1" applyAlignment="1">
      <alignment horizontal="center" vertical="center" wrapText="1"/>
    </xf>
    <xf numFmtId="4" fontId="21" fillId="3" borderId="5" xfId="0" applyNumberFormat="1" applyFont="1" applyFill="1" applyBorder="1" applyAlignment="1">
      <alignment horizontal="center" vertical="center" wrapText="1"/>
    </xf>
    <xf numFmtId="165" fontId="24" fillId="3" borderId="5" xfId="0" applyNumberFormat="1" applyFont="1" applyFill="1" applyBorder="1" applyAlignment="1">
      <alignment horizontal="center" vertical="center"/>
    </xf>
    <xf numFmtId="0" fontId="25" fillId="0" borderId="5" xfId="0" applyFont="1" applyBorder="1" applyAlignment="1">
      <alignment horizontal="right"/>
    </xf>
    <xf numFmtId="0" fontId="26" fillId="0" borderId="5" xfId="0" applyFont="1" applyBorder="1" applyAlignment="1">
      <alignment horizontal="center" vertical="center"/>
    </xf>
    <xf numFmtId="4" fontId="21" fillId="3" borderId="5" xfId="0" applyNumberFormat="1" applyFont="1" applyFill="1" applyBorder="1" applyAlignment="1">
      <alignment horizontal="center" vertical="center"/>
    </xf>
    <xf numFmtId="3" fontId="21" fillId="3" borderId="5" xfId="0" applyNumberFormat="1" applyFont="1" applyFill="1" applyBorder="1" applyAlignment="1">
      <alignment horizontal="center" vertical="center"/>
    </xf>
    <xf numFmtId="0" fontId="24" fillId="0" borderId="5" xfId="0" applyFont="1" applyBorder="1" applyAlignment="1">
      <alignment horizontal="left" vertical="center"/>
    </xf>
    <xf numFmtId="0" fontId="21" fillId="0" borderId="16" xfId="0" applyFont="1" applyBorder="1" applyAlignment="1">
      <alignment horizontal="center" vertical="center" wrapText="1"/>
    </xf>
    <xf numFmtId="4" fontId="27" fillId="3" borderId="5" xfId="0" applyNumberFormat="1" applyFont="1" applyFill="1" applyBorder="1" applyAlignment="1">
      <alignment horizontal="right" vertical="center"/>
    </xf>
    <xf numFmtId="4" fontId="23" fillId="3" borderId="5" xfId="0" applyNumberFormat="1" applyFont="1" applyFill="1" applyBorder="1" applyAlignment="1">
      <alignment horizontal="right" vertical="center"/>
    </xf>
    <xf numFmtId="4" fontId="23" fillId="0" borderId="5" xfId="0" applyNumberFormat="1" applyFont="1" applyBorder="1" applyAlignment="1">
      <alignment horizontal="right" vertical="center"/>
    </xf>
    <xf numFmtId="0" fontId="24" fillId="0" borderId="4" xfId="0" applyFont="1" applyBorder="1" applyAlignment="1">
      <alignment horizontal="left" vertical="center"/>
    </xf>
    <xf numFmtId="0" fontId="25" fillId="0" borderId="16" xfId="0" applyFont="1" applyBorder="1" applyAlignment="1"/>
    <xf numFmtId="4" fontId="24" fillId="3" borderId="17" xfId="0" applyNumberFormat="1" applyFont="1" applyFill="1" applyBorder="1" applyAlignment="1">
      <alignment horizontal="right"/>
    </xf>
    <xf numFmtId="4" fontId="28" fillId="3" borderId="18" xfId="0" applyNumberFormat="1" applyFont="1" applyFill="1" applyBorder="1" applyAlignment="1">
      <alignment horizontal="right" vertical="center"/>
    </xf>
    <xf numFmtId="0" fontId="27" fillId="0" borderId="17" xfId="0" applyFont="1" applyBorder="1" applyAlignment="1">
      <alignment horizontal="center" vertical="center" wrapText="1"/>
    </xf>
    <xf numFmtId="4" fontId="29" fillId="3" borderId="5" xfId="0" applyNumberFormat="1" applyFont="1" applyFill="1" applyBorder="1" applyAlignment="1">
      <alignment horizontal="right" vertical="center"/>
    </xf>
    <xf numFmtId="0" fontId="25" fillId="0" borderId="0" xfId="0" applyFont="1" applyBorder="1" applyAlignment="1"/>
    <xf numFmtId="0" fontId="25" fillId="0" borderId="0" xfId="0" applyFont="1" applyAlignment="1"/>
    <xf numFmtId="4" fontId="31" fillId="3" borderId="0" xfId="0" applyNumberFormat="1" applyFont="1" applyFill="1" applyBorder="1" applyAlignment="1">
      <alignment horizontal="left"/>
    </xf>
    <xf numFmtId="4" fontId="26" fillId="3" borderId="0" xfId="0" applyNumberFormat="1" applyFont="1" applyFill="1" applyBorder="1" applyAlignment="1">
      <alignment horizontal="left"/>
    </xf>
    <xf numFmtId="4" fontId="24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10" fillId="0" borderId="0" xfId="0" applyFont="1" applyFill="1" applyBorder="1"/>
    <xf numFmtId="0" fontId="0" fillId="0" borderId="0" xfId="0" applyAlignment="1"/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30" fillId="3" borderId="0" xfId="0" applyFont="1" applyFill="1" applyBorder="1" applyAlignment="1">
      <alignment horizontal="left" wrapText="1"/>
    </xf>
    <xf numFmtId="0" fontId="0" fillId="0" borderId="0" xfId="0" applyAlignment="1">
      <alignment horizontal="right" vertical="center"/>
    </xf>
    <xf numFmtId="0" fontId="20" fillId="0" borderId="0" xfId="0" applyFont="1" applyAlignment="1">
      <alignment horizontal="center" wrapText="1"/>
    </xf>
    <xf numFmtId="0" fontId="26" fillId="0" borderId="5" xfId="0" applyFont="1" applyBorder="1" applyAlignment="1">
      <alignment horizontal="left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abSelected="1" topLeftCell="A63" workbookViewId="0">
      <selection activeCell="E83" sqref="E83"/>
    </sheetView>
  </sheetViews>
  <sheetFormatPr defaultRowHeight="15" x14ac:dyDescent="0.25"/>
  <cols>
    <col min="1" max="1" width="3.85546875" customWidth="1"/>
    <col min="2" max="2" width="41.7109375" customWidth="1"/>
    <col min="3" max="3" width="9.28515625" customWidth="1"/>
    <col min="4" max="5" width="9.85546875" customWidth="1"/>
    <col min="6" max="6" width="8.5703125" customWidth="1"/>
    <col min="7" max="7" width="15.85546875" customWidth="1"/>
  </cols>
  <sheetData>
    <row r="1" spans="1:7" ht="18" customHeight="1" x14ac:dyDescent="0.25">
      <c r="E1" s="140" t="s">
        <v>17</v>
      </c>
      <c r="F1" s="140"/>
    </row>
    <row r="2" spans="1:7" ht="16.5" customHeight="1" x14ac:dyDescent="0.25">
      <c r="E2" s="140" t="s">
        <v>84</v>
      </c>
      <c r="F2" s="140"/>
      <c r="G2" s="137"/>
    </row>
    <row r="3" spans="1:7" ht="15.75" customHeight="1" x14ac:dyDescent="0.25">
      <c r="E3" s="140" t="s">
        <v>18</v>
      </c>
      <c r="F3" s="140"/>
      <c r="G3" s="137"/>
    </row>
    <row r="5" spans="1:7" x14ac:dyDescent="0.25">
      <c r="A5" s="140" t="s">
        <v>19</v>
      </c>
      <c r="B5" s="140"/>
      <c r="C5" s="140"/>
      <c r="D5" s="140"/>
      <c r="E5" s="140"/>
      <c r="F5" s="140"/>
    </row>
    <row r="6" spans="1:7" ht="13.5" customHeight="1" x14ac:dyDescent="0.25">
      <c r="A6" s="140" t="s">
        <v>100</v>
      </c>
      <c r="B6" s="140"/>
      <c r="C6" s="140"/>
      <c r="D6" s="140"/>
      <c r="E6" s="140"/>
      <c r="F6" s="140"/>
    </row>
    <row r="7" spans="1:7" hidden="1" x14ac:dyDescent="0.25">
      <c r="A7" s="42"/>
      <c r="B7" s="42"/>
      <c r="C7" s="42"/>
      <c r="D7" s="42"/>
      <c r="E7" s="42"/>
      <c r="F7" s="42"/>
    </row>
    <row r="8" spans="1:7" ht="15.75" customHeight="1" x14ac:dyDescent="0.25">
      <c r="A8" s="1"/>
      <c r="B8" s="2" t="s">
        <v>20</v>
      </c>
      <c r="C8" s="3"/>
      <c r="D8" s="14" t="e">
        <f>#REF!+#REF!</f>
        <v>#REF!</v>
      </c>
      <c r="E8" s="4"/>
      <c r="F8" s="4"/>
      <c r="G8" s="91">
        <v>17.11</v>
      </c>
    </row>
    <row r="9" spans="1:7" ht="22.5" customHeight="1" x14ac:dyDescent="0.25">
      <c r="A9" s="1"/>
      <c r="B9" s="43" t="s">
        <v>62</v>
      </c>
      <c r="C9" s="5"/>
      <c r="D9" s="15"/>
      <c r="E9" s="6"/>
      <c r="F9" s="6"/>
      <c r="G9" s="44">
        <v>5423.5</v>
      </c>
    </row>
    <row r="10" spans="1:7" ht="15.75" customHeight="1" x14ac:dyDescent="0.25">
      <c r="A10" s="1"/>
      <c r="B10" s="43" t="s">
        <v>67</v>
      </c>
      <c r="C10" s="5"/>
      <c r="D10" s="15"/>
      <c r="E10" s="6"/>
      <c r="F10" s="6"/>
      <c r="G10" s="58">
        <v>71923.17</v>
      </c>
    </row>
    <row r="11" spans="1:7" x14ac:dyDescent="0.25">
      <c r="A11" s="1"/>
      <c r="B11" s="43" t="s">
        <v>21</v>
      </c>
      <c r="C11" s="5"/>
      <c r="D11" s="15"/>
      <c r="E11" s="6"/>
      <c r="F11" s="6"/>
      <c r="G11" s="58">
        <v>1348810.72</v>
      </c>
    </row>
    <row r="12" spans="1:7" ht="13.5" customHeight="1" x14ac:dyDescent="0.25">
      <c r="A12" s="1"/>
      <c r="B12" s="43" t="s">
        <v>22</v>
      </c>
      <c r="C12" s="5"/>
      <c r="D12" s="15"/>
      <c r="E12" s="6"/>
      <c r="F12" s="6"/>
      <c r="G12" s="44">
        <v>1275878.76</v>
      </c>
    </row>
    <row r="13" spans="1:7" ht="13.5" hidden="1" customHeight="1" x14ac:dyDescent="0.25">
      <c r="A13" s="1"/>
      <c r="B13" s="43"/>
      <c r="C13" s="5"/>
      <c r="D13" s="15"/>
      <c r="E13" s="6"/>
      <c r="F13" s="6"/>
      <c r="G13" s="44">
        <v>72931.959999999963</v>
      </c>
    </row>
    <row r="14" spans="1:7" x14ac:dyDescent="0.25">
      <c r="A14" s="1"/>
      <c r="B14" s="43" t="s">
        <v>101</v>
      </c>
      <c r="C14" s="5"/>
      <c r="D14" s="15"/>
      <c r="E14" s="6"/>
      <c r="F14" s="6"/>
      <c r="G14" s="58">
        <v>217829.76000000001</v>
      </c>
    </row>
    <row r="15" spans="1:7" ht="14.25" customHeight="1" x14ac:dyDescent="0.35">
      <c r="A15" s="7"/>
      <c r="B15" s="17" t="s">
        <v>0</v>
      </c>
      <c r="C15" s="4"/>
      <c r="D15" s="16">
        <v>331.7</v>
      </c>
      <c r="E15" s="8"/>
      <c r="F15" s="41"/>
      <c r="G15" s="44">
        <v>864.6</v>
      </c>
    </row>
    <row r="16" spans="1:7" ht="17.25" customHeight="1" thickBot="1" x14ac:dyDescent="0.4">
      <c r="A16" s="7"/>
      <c r="B16" s="12" t="s">
        <v>16</v>
      </c>
      <c r="C16" s="4"/>
      <c r="D16" s="13"/>
      <c r="E16" s="13"/>
      <c r="F16" s="9"/>
      <c r="G16" s="45">
        <v>12</v>
      </c>
    </row>
    <row r="17" spans="1:7" ht="15" customHeight="1" x14ac:dyDescent="0.25">
      <c r="A17" s="142" t="s">
        <v>1</v>
      </c>
      <c r="B17" s="144" t="s">
        <v>2</v>
      </c>
      <c r="C17" s="146" t="s">
        <v>23</v>
      </c>
      <c r="D17" s="141" t="s">
        <v>25</v>
      </c>
      <c r="E17" s="138" t="s">
        <v>24</v>
      </c>
      <c r="F17" s="141" t="s">
        <v>26</v>
      </c>
      <c r="G17" s="46" t="s">
        <v>27</v>
      </c>
    </row>
    <row r="18" spans="1:7" x14ac:dyDescent="0.25">
      <c r="A18" s="143"/>
      <c r="B18" s="145"/>
      <c r="C18" s="138"/>
      <c r="D18" s="141"/>
      <c r="E18" s="139"/>
      <c r="F18" s="141"/>
      <c r="G18" s="46" t="s">
        <v>28</v>
      </c>
    </row>
    <row r="19" spans="1:7" ht="25.5" x14ac:dyDescent="0.25">
      <c r="A19" s="34">
        <v>1</v>
      </c>
      <c r="B19" s="47" t="s">
        <v>3</v>
      </c>
      <c r="C19" s="26"/>
      <c r="D19" s="27"/>
      <c r="E19" s="28"/>
      <c r="F19" s="54"/>
      <c r="G19" s="84">
        <v>251526</v>
      </c>
    </row>
    <row r="20" spans="1:7" ht="18.75" customHeight="1" x14ac:dyDescent="0.25">
      <c r="A20" s="35"/>
      <c r="B20" s="52" t="s">
        <v>30</v>
      </c>
      <c r="C20" s="26" t="s">
        <v>29</v>
      </c>
      <c r="D20" s="27">
        <v>5453.5</v>
      </c>
      <c r="E20" s="57">
        <v>3</v>
      </c>
      <c r="F20" s="55">
        <v>12</v>
      </c>
      <c r="G20" s="85">
        <v>196326</v>
      </c>
    </row>
    <row r="21" spans="1:7" ht="18" customHeight="1" x14ac:dyDescent="0.25">
      <c r="A21" s="36"/>
      <c r="B21" s="53" t="s">
        <v>31</v>
      </c>
      <c r="C21" s="26" t="s">
        <v>63</v>
      </c>
      <c r="D21" s="55">
        <v>1</v>
      </c>
      <c r="E21" s="57">
        <v>4600</v>
      </c>
      <c r="F21" s="55">
        <v>12</v>
      </c>
      <c r="G21" s="86">
        <v>55200</v>
      </c>
    </row>
    <row r="22" spans="1:7" ht="25.5" customHeight="1" x14ac:dyDescent="0.25">
      <c r="A22" s="36" t="s">
        <v>4</v>
      </c>
      <c r="B22" s="48" t="s">
        <v>32</v>
      </c>
      <c r="C22" s="26"/>
      <c r="D22" s="27"/>
      <c r="E22" s="57"/>
      <c r="F22" s="55"/>
      <c r="G22" s="87">
        <v>69509.455399999992</v>
      </c>
    </row>
    <row r="23" spans="1:7" ht="18" customHeight="1" x14ac:dyDescent="0.25">
      <c r="A23" s="36"/>
      <c r="B23" s="53" t="s">
        <v>33</v>
      </c>
      <c r="C23" s="26" t="s">
        <v>60</v>
      </c>
      <c r="D23" s="27">
        <v>205</v>
      </c>
      <c r="E23" s="57">
        <v>7</v>
      </c>
      <c r="F23" s="56">
        <v>12</v>
      </c>
      <c r="G23" s="85">
        <v>17220</v>
      </c>
    </row>
    <row r="24" spans="1:7" ht="18.75" customHeight="1" x14ac:dyDescent="0.25">
      <c r="A24" s="36"/>
      <c r="B24" s="53" t="s">
        <v>34</v>
      </c>
      <c r="C24" s="26" t="s">
        <v>61</v>
      </c>
      <c r="D24" s="75">
        <v>1275878.76</v>
      </c>
      <c r="E24" s="57">
        <v>0.04</v>
      </c>
      <c r="F24" s="56">
        <v>1</v>
      </c>
      <c r="G24" s="85">
        <v>51035.150399999999</v>
      </c>
    </row>
    <row r="25" spans="1:7" ht="18.75" customHeight="1" x14ac:dyDescent="0.25">
      <c r="A25" s="36"/>
      <c r="B25" s="53" t="s">
        <v>90</v>
      </c>
      <c r="C25" s="26" t="s">
        <v>63</v>
      </c>
      <c r="D25" s="27">
        <v>5453.5</v>
      </c>
      <c r="E25" s="57">
        <v>0.23</v>
      </c>
      <c r="F25" s="56">
        <v>1</v>
      </c>
      <c r="G25" s="85">
        <v>1254.3050000000001</v>
      </c>
    </row>
    <row r="26" spans="1:7" ht="20.25" customHeight="1" x14ac:dyDescent="0.25">
      <c r="A26" s="36" t="s">
        <v>5</v>
      </c>
      <c r="B26" s="49" t="s">
        <v>35</v>
      </c>
      <c r="C26" s="81"/>
      <c r="D26" s="27"/>
      <c r="E26" s="57"/>
      <c r="F26" s="56"/>
      <c r="G26" s="87">
        <v>39756.17</v>
      </c>
    </row>
    <row r="27" spans="1:7" ht="19.5" customHeight="1" x14ac:dyDescent="0.25">
      <c r="A27" s="36"/>
      <c r="B27" s="53" t="s">
        <v>78</v>
      </c>
      <c r="C27" s="26" t="s">
        <v>60</v>
      </c>
      <c r="D27" s="55">
        <v>1</v>
      </c>
      <c r="E27" s="57">
        <v>6000</v>
      </c>
      <c r="F27" s="56" t="s">
        <v>80</v>
      </c>
      <c r="G27" s="85">
        <v>6000</v>
      </c>
    </row>
    <row r="28" spans="1:7" ht="19.5" customHeight="1" x14ac:dyDescent="0.25">
      <c r="A28" s="36"/>
      <c r="B28" s="53" t="s">
        <v>79</v>
      </c>
      <c r="C28" s="26" t="s">
        <v>64</v>
      </c>
      <c r="D28" s="55">
        <v>28</v>
      </c>
      <c r="E28" s="57">
        <v>727.73</v>
      </c>
      <c r="F28" s="56" t="s">
        <v>80</v>
      </c>
      <c r="G28" s="85">
        <v>20376.440000000002</v>
      </c>
    </row>
    <row r="29" spans="1:7" ht="19.5" customHeight="1" x14ac:dyDescent="0.25">
      <c r="A29" s="36"/>
      <c r="B29" s="53" t="s">
        <v>81</v>
      </c>
      <c r="C29" s="26" t="s">
        <v>60</v>
      </c>
      <c r="D29" s="55">
        <v>1</v>
      </c>
      <c r="E29" s="57">
        <v>784.73</v>
      </c>
      <c r="F29" s="56" t="s">
        <v>80</v>
      </c>
      <c r="G29" s="74">
        <v>784.73</v>
      </c>
    </row>
    <row r="30" spans="1:7" ht="19.5" customHeight="1" x14ac:dyDescent="0.25">
      <c r="A30" s="36"/>
      <c r="B30" s="53" t="s">
        <v>82</v>
      </c>
      <c r="C30" s="26" t="s">
        <v>60</v>
      </c>
      <c r="D30" s="55">
        <v>1</v>
      </c>
      <c r="E30" s="57">
        <v>4500</v>
      </c>
      <c r="F30" s="56" t="s">
        <v>80</v>
      </c>
      <c r="G30" s="74">
        <v>4500</v>
      </c>
    </row>
    <row r="31" spans="1:7" ht="19.5" customHeight="1" x14ac:dyDescent="0.25">
      <c r="A31" s="36"/>
      <c r="B31" s="53" t="s">
        <v>88</v>
      </c>
      <c r="C31" s="81" t="s">
        <v>64</v>
      </c>
      <c r="D31" s="55">
        <v>2</v>
      </c>
      <c r="E31" s="57">
        <v>422.5</v>
      </c>
      <c r="F31" s="56" t="s">
        <v>80</v>
      </c>
      <c r="G31" s="74">
        <v>845</v>
      </c>
    </row>
    <row r="32" spans="1:7" ht="33" customHeight="1" x14ac:dyDescent="0.25">
      <c r="A32" s="36"/>
      <c r="B32" s="53" t="s">
        <v>95</v>
      </c>
      <c r="C32" s="81" t="s">
        <v>86</v>
      </c>
      <c r="D32" s="55">
        <v>5</v>
      </c>
      <c r="E32" s="57">
        <v>1450</v>
      </c>
      <c r="F32" s="56" t="s">
        <v>80</v>
      </c>
      <c r="G32" s="74">
        <v>7250</v>
      </c>
    </row>
    <row r="33" spans="1:7" ht="25.5" customHeight="1" x14ac:dyDescent="0.25">
      <c r="A33" s="36" t="s">
        <v>6</v>
      </c>
      <c r="B33" s="48" t="s">
        <v>40</v>
      </c>
      <c r="C33" s="26"/>
      <c r="D33" s="55"/>
      <c r="E33" s="57"/>
      <c r="F33" s="56"/>
      <c r="G33" s="87">
        <v>174023.67999999999</v>
      </c>
    </row>
    <row r="34" spans="1:7" ht="25.5" hidden="1" customHeight="1" x14ac:dyDescent="0.25">
      <c r="A34" s="36"/>
      <c r="B34" s="80" t="s">
        <v>91</v>
      </c>
      <c r="C34" s="26" t="s">
        <v>29</v>
      </c>
      <c r="D34" s="27">
        <v>5453.5</v>
      </c>
      <c r="E34" s="57">
        <v>0.82</v>
      </c>
      <c r="F34" s="56">
        <v>2</v>
      </c>
      <c r="G34" s="85">
        <v>0</v>
      </c>
    </row>
    <row r="35" spans="1:7" ht="15.75" customHeight="1" x14ac:dyDescent="0.25">
      <c r="A35" s="37"/>
      <c r="B35" s="51" t="s">
        <v>36</v>
      </c>
      <c r="C35" s="81" t="s">
        <v>63</v>
      </c>
      <c r="D35" s="55">
        <v>1</v>
      </c>
      <c r="E35" s="56" t="s">
        <v>77</v>
      </c>
      <c r="F35" s="56">
        <v>12</v>
      </c>
      <c r="G35" s="85">
        <v>34073.89</v>
      </c>
    </row>
    <row r="36" spans="1:7" ht="15.75" customHeight="1" x14ac:dyDescent="0.25">
      <c r="A36" s="37"/>
      <c r="B36" s="51" t="s">
        <v>37</v>
      </c>
      <c r="C36" s="81" t="s">
        <v>63</v>
      </c>
      <c r="D36" s="55">
        <v>1</v>
      </c>
      <c r="E36" s="56" t="s">
        <v>77</v>
      </c>
      <c r="F36" s="56">
        <v>12</v>
      </c>
      <c r="G36" s="85">
        <v>31459.03</v>
      </c>
    </row>
    <row r="37" spans="1:7" ht="13.5" customHeight="1" x14ac:dyDescent="0.25">
      <c r="A37" s="37"/>
      <c r="B37" s="51" t="s">
        <v>38</v>
      </c>
      <c r="C37" s="81" t="s">
        <v>63</v>
      </c>
      <c r="D37" s="55">
        <v>1</v>
      </c>
      <c r="E37" s="56" t="s">
        <v>77</v>
      </c>
      <c r="F37" s="56">
        <v>12</v>
      </c>
      <c r="G37" s="85">
        <v>6478.2</v>
      </c>
    </row>
    <row r="38" spans="1:7" ht="13.5" customHeight="1" x14ac:dyDescent="0.25">
      <c r="A38" s="37"/>
      <c r="B38" s="51" t="s">
        <v>39</v>
      </c>
      <c r="C38" s="81" t="s">
        <v>63</v>
      </c>
      <c r="D38" s="55">
        <v>1</v>
      </c>
      <c r="E38" s="56" t="s">
        <v>77</v>
      </c>
      <c r="F38" s="56">
        <v>12</v>
      </c>
      <c r="G38" s="85">
        <v>74339.360000000001</v>
      </c>
    </row>
    <row r="39" spans="1:7" ht="15" customHeight="1" x14ac:dyDescent="0.25">
      <c r="A39" s="37"/>
      <c r="B39" s="51" t="s">
        <v>15</v>
      </c>
      <c r="C39" s="81" t="s">
        <v>63</v>
      </c>
      <c r="D39" s="55">
        <v>1</v>
      </c>
      <c r="E39" s="56" t="s">
        <v>77</v>
      </c>
      <c r="F39" s="56">
        <v>12</v>
      </c>
      <c r="G39" s="85">
        <v>27673.200000000001</v>
      </c>
    </row>
    <row r="40" spans="1:7" ht="15" customHeight="1" x14ac:dyDescent="0.25">
      <c r="A40" s="36" t="s">
        <v>8</v>
      </c>
      <c r="B40" s="50" t="s">
        <v>13</v>
      </c>
      <c r="C40" s="81" t="s">
        <v>63</v>
      </c>
      <c r="D40" s="27">
        <v>5453.5</v>
      </c>
      <c r="E40" s="57">
        <v>0.73</v>
      </c>
      <c r="F40" s="56">
        <v>6</v>
      </c>
      <c r="G40" s="87">
        <v>23886.329999999998</v>
      </c>
    </row>
    <row r="41" spans="1:7" ht="15" customHeight="1" x14ac:dyDescent="0.25">
      <c r="A41" s="36" t="s">
        <v>89</v>
      </c>
      <c r="B41" s="50" t="s">
        <v>13</v>
      </c>
      <c r="C41" s="81" t="s">
        <v>63</v>
      </c>
      <c r="D41" s="27">
        <v>5453.5</v>
      </c>
      <c r="E41" s="57">
        <v>0.78</v>
      </c>
      <c r="F41" s="56">
        <v>6</v>
      </c>
      <c r="G41" s="87">
        <v>25522.380000000005</v>
      </c>
    </row>
    <row r="42" spans="1:7" ht="18.75" customHeight="1" x14ac:dyDescent="0.25">
      <c r="A42" s="36" t="s">
        <v>9</v>
      </c>
      <c r="B42" s="50" t="s">
        <v>10</v>
      </c>
      <c r="C42" s="82"/>
      <c r="D42" s="27"/>
      <c r="E42" s="57"/>
      <c r="F42" s="56"/>
      <c r="G42" s="87">
        <v>52577.54</v>
      </c>
    </row>
    <row r="43" spans="1:7" ht="19.5" customHeight="1" x14ac:dyDescent="0.25">
      <c r="A43" s="36"/>
      <c r="B43" s="51" t="s">
        <v>41</v>
      </c>
      <c r="C43" s="81" t="s">
        <v>92</v>
      </c>
      <c r="D43" s="27">
        <v>610.6</v>
      </c>
      <c r="E43" s="57">
        <v>86.108000000000004</v>
      </c>
      <c r="F43" s="56">
        <v>1</v>
      </c>
      <c r="G43" s="85">
        <v>52577.544800000003</v>
      </c>
    </row>
    <row r="44" spans="1:7" ht="12.75" hidden="1" customHeight="1" x14ac:dyDescent="0.25">
      <c r="A44" s="36"/>
      <c r="B44" s="51" t="s">
        <v>42</v>
      </c>
      <c r="C44" s="81" t="s">
        <v>66</v>
      </c>
      <c r="D44" s="27">
        <v>5453.5</v>
      </c>
      <c r="E44" s="57"/>
      <c r="F44" s="56"/>
      <c r="G44" s="85">
        <v>0</v>
      </c>
    </row>
    <row r="45" spans="1:7" ht="23.25" customHeight="1" x14ac:dyDescent="0.25">
      <c r="A45" s="36" t="s">
        <v>69</v>
      </c>
      <c r="B45" s="50" t="s">
        <v>43</v>
      </c>
      <c r="C45" s="81"/>
      <c r="D45" s="55"/>
      <c r="E45" s="57"/>
      <c r="F45" s="56"/>
      <c r="G45" s="87">
        <v>2447.91</v>
      </c>
    </row>
    <row r="46" spans="1:7" ht="18.75" customHeight="1" x14ac:dyDescent="0.25">
      <c r="A46" s="36"/>
      <c r="B46" s="51" t="s">
        <v>44</v>
      </c>
      <c r="C46" s="81" t="s">
        <v>64</v>
      </c>
      <c r="D46" s="55">
        <v>142</v>
      </c>
      <c r="E46" s="57">
        <v>13.68</v>
      </c>
      <c r="F46" s="56">
        <v>1</v>
      </c>
      <c r="G46" s="88">
        <v>1942.56</v>
      </c>
    </row>
    <row r="47" spans="1:7" ht="18.75" customHeight="1" x14ac:dyDescent="0.25">
      <c r="A47" s="36"/>
      <c r="B47" s="51" t="s">
        <v>103</v>
      </c>
      <c r="C47" s="81" t="s">
        <v>64</v>
      </c>
      <c r="D47" s="55">
        <v>1</v>
      </c>
      <c r="E47" s="57">
        <v>505.35</v>
      </c>
      <c r="F47" s="56">
        <v>1</v>
      </c>
      <c r="G47" s="88">
        <v>505.35</v>
      </c>
    </row>
    <row r="48" spans="1:7" ht="15" customHeight="1" x14ac:dyDescent="0.25">
      <c r="A48" s="36" t="s">
        <v>70</v>
      </c>
      <c r="B48" s="50" t="s">
        <v>45</v>
      </c>
      <c r="C48" s="81" t="s">
        <v>64</v>
      </c>
      <c r="D48" s="55"/>
      <c r="E48" s="57"/>
      <c r="F48" s="56"/>
      <c r="G48" s="87">
        <v>74100</v>
      </c>
    </row>
    <row r="49" spans="1:7" ht="15" customHeight="1" x14ac:dyDescent="0.25">
      <c r="A49" s="36"/>
      <c r="B49" s="51" t="s">
        <v>46</v>
      </c>
      <c r="C49" s="81" t="s">
        <v>64</v>
      </c>
      <c r="D49" s="55">
        <v>2</v>
      </c>
      <c r="E49" s="57">
        <v>2950</v>
      </c>
      <c r="F49" s="56">
        <v>12</v>
      </c>
      <c r="G49" s="85">
        <v>70800</v>
      </c>
    </row>
    <row r="50" spans="1:7" ht="18" customHeight="1" x14ac:dyDescent="0.25">
      <c r="A50" s="36"/>
      <c r="B50" s="51" t="s">
        <v>47</v>
      </c>
      <c r="C50" s="81" t="s">
        <v>64</v>
      </c>
      <c r="D50" s="55">
        <v>2</v>
      </c>
      <c r="E50" s="57">
        <v>1650</v>
      </c>
      <c r="F50" s="56">
        <v>1</v>
      </c>
      <c r="G50" s="85">
        <v>3300</v>
      </c>
    </row>
    <row r="51" spans="1:7" ht="15" customHeight="1" x14ac:dyDescent="0.25">
      <c r="A51" s="36" t="s">
        <v>11</v>
      </c>
      <c r="B51" s="50" t="s">
        <v>48</v>
      </c>
      <c r="C51" s="81"/>
      <c r="D51" s="27"/>
      <c r="E51" s="57"/>
      <c r="F51" s="56"/>
      <c r="G51" s="87">
        <v>84000</v>
      </c>
    </row>
    <row r="52" spans="1:7" ht="15.75" customHeight="1" x14ac:dyDescent="0.25">
      <c r="A52" s="36"/>
      <c r="B52" s="51" t="s">
        <v>49</v>
      </c>
      <c r="C52" s="81" t="s">
        <v>64</v>
      </c>
      <c r="D52" s="55">
        <v>2</v>
      </c>
      <c r="E52" s="57">
        <v>3500</v>
      </c>
      <c r="F52" s="56">
        <v>12</v>
      </c>
      <c r="G52" s="85">
        <v>84000</v>
      </c>
    </row>
    <row r="53" spans="1:7" ht="0.75" hidden="1" customHeight="1" x14ac:dyDescent="0.25">
      <c r="A53" s="36"/>
      <c r="B53" s="51" t="s">
        <v>42</v>
      </c>
      <c r="C53" s="81" t="s">
        <v>64</v>
      </c>
      <c r="D53" s="27">
        <v>2</v>
      </c>
      <c r="E53" s="57">
        <v>13000</v>
      </c>
      <c r="F53" s="56"/>
      <c r="G53" s="85">
        <v>0</v>
      </c>
    </row>
    <row r="54" spans="1:7" ht="18" hidden="1" customHeight="1" x14ac:dyDescent="0.25">
      <c r="A54" s="36"/>
      <c r="B54" s="51" t="s">
        <v>50</v>
      </c>
      <c r="C54" s="81" t="s">
        <v>64</v>
      </c>
      <c r="D54" s="27">
        <v>2</v>
      </c>
      <c r="E54" s="57">
        <v>2670</v>
      </c>
      <c r="F54" s="56"/>
      <c r="G54" s="85">
        <v>0</v>
      </c>
    </row>
    <row r="55" spans="1:7" ht="15" customHeight="1" x14ac:dyDescent="0.25">
      <c r="A55" s="36" t="s">
        <v>12</v>
      </c>
      <c r="B55" s="47" t="s">
        <v>51</v>
      </c>
      <c r="C55" s="81" t="s">
        <v>63</v>
      </c>
      <c r="D55" s="27">
        <v>5453.5</v>
      </c>
      <c r="E55" s="57">
        <v>0.13</v>
      </c>
      <c r="F55" s="56">
        <v>12</v>
      </c>
      <c r="G55" s="87">
        <v>8507.4600000000009</v>
      </c>
    </row>
    <row r="56" spans="1:7" ht="16.5" customHeight="1" x14ac:dyDescent="0.25">
      <c r="A56" s="36" t="s">
        <v>14</v>
      </c>
      <c r="B56" s="50" t="s">
        <v>7</v>
      </c>
      <c r="C56" s="26"/>
      <c r="D56" s="27"/>
      <c r="E56" s="57"/>
      <c r="F56" s="56"/>
      <c r="G56" s="87">
        <v>72003.888000000006</v>
      </c>
    </row>
    <row r="57" spans="1:7" ht="15" customHeight="1" x14ac:dyDescent="0.25">
      <c r="A57" s="36"/>
      <c r="B57" s="51" t="s">
        <v>98</v>
      </c>
      <c r="C57" s="26" t="s">
        <v>65</v>
      </c>
      <c r="D57" s="27">
        <v>864.6</v>
      </c>
      <c r="E57" s="57">
        <v>6.94</v>
      </c>
      <c r="F57" s="56">
        <v>12</v>
      </c>
      <c r="G57" s="85">
        <v>72003.888000000006</v>
      </c>
    </row>
    <row r="58" spans="1:7" ht="16.5" hidden="1" customHeight="1" x14ac:dyDescent="0.25">
      <c r="A58" s="36"/>
      <c r="B58" s="51" t="s">
        <v>52</v>
      </c>
      <c r="C58" s="26" t="s">
        <v>65</v>
      </c>
      <c r="D58" s="27">
        <v>864</v>
      </c>
      <c r="E58" s="57">
        <v>0</v>
      </c>
      <c r="F58" s="56">
        <v>1</v>
      </c>
      <c r="G58" s="85">
        <v>0</v>
      </c>
    </row>
    <row r="59" spans="1:7" ht="0.75" customHeight="1" x14ac:dyDescent="0.25">
      <c r="A59" s="36"/>
      <c r="B59" s="51" t="s">
        <v>74</v>
      </c>
      <c r="C59" s="26" t="s">
        <v>63</v>
      </c>
      <c r="D59" s="56">
        <v>1</v>
      </c>
      <c r="E59" s="57">
        <v>800</v>
      </c>
      <c r="F59" s="56">
        <v>6</v>
      </c>
      <c r="G59" s="85">
        <v>0</v>
      </c>
    </row>
    <row r="60" spans="1:7" ht="15" customHeight="1" x14ac:dyDescent="0.25">
      <c r="A60" s="79" t="s">
        <v>93</v>
      </c>
      <c r="B60" s="62" t="s">
        <v>71</v>
      </c>
      <c r="C60" s="26"/>
      <c r="D60" s="27"/>
      <c r="E60" s="57"/>
      <c r="F60" s="56"/>
      <c r="G60" s="87">
        <v>142828.9608</v>
      </c>
    </row>
    <row r="61" spans="1:7" x14ac:dyDescent="0.25">
      <c r="A61" s="38"/>
      <c r="B61" s="51" t="s">
        <v>53</v>
      </c>
      <c r="C61" s="26" t="s">
        <v>65</v>
      </c>
      <c r="D61" s="27">
        <v>1589</v>
      </c>
      <c r="E61" s="57">
        <v>4.5</v>
      </c>
      <c r="F61" s="56">
        <v>12</v>
      </c>
      <c r="G61" s="85">
        <v>85806</v>
      </c>
    </row>
    <row r="62" spans="1:7" ht="15.75" hidden="1" customHeight="1" x14ac:dyDescent="0.25">
      <c r="A62" s="35"/>
      <c r="B62" s="51" t="s">
        <v>54</v>
      </c>
      <c r="C62" s="26" t="s">
        <v>65</v>
      </c>
      <c r="D62" s="27"/>
      <c r="E62" s="57">
        <v>1.82</v>
      </c>
      <c r="F62" s="56"/>
      <c r="G62" s="85">
        <v>0</v>
      </c>
    </row>
    <row r="63" spans="1:7" ht="22.5" customHeight="1" x14ac:dyDescent="0.25">
      <c r="A63" s="35"/>
      <c r="B63" s="52" t="s">
        <v>72</v>
      </c>
      <c r="C63" s="26" t="s">
        <v>29</v>
      </c>
      <c r="D63" s="27">
        <v>39.200000000000003</v>
      </c>
      <c r="E63" s="57">
        <v>12.58</v>
      </c>
      <c r="F63" s="56">
        <v>3</v>
      </c>
      <c r="G63" s="85">
        <v>1479.4080000000001</v>
      </c>
    </row>
    <row r="64" spans="1:7" ht="18.75" customHeight="1" x14ac:dyDescent="0.25">
      <c r="A64" s="35"/>
      <c r="B64" s="51" t="s">
        <v>87</v>
      </c>
      <c r="C64" s="26" t="s">
        <v>29</v>
      </c>
      <c r="D64" s="27">
        <v>523</v>
      </c>
      <c r="E64" s="57">
        <v>1.5</v>
      </c>
      <c r="F64" s="56">
        <v>3</v>
      </c>
      <c r="G64" s="85">
        <v>2353.5</v>
      </c>
    </row>
    <row r="65" spans="1:7" ht="20.25" customHeight="1" x14ac:dyDescent="0.25">
      <c r="A65" s="35"/>
      <c r="B65" s="59" t="s">
        <v>68</v>
      </c>
      <c r="C65" s="83" t="s">
        <v>63</v>
      </c>
      <c r="D65" s="56">
        <v>1</v>
      </c>
      <c r="E65" s="60">
        <v>9550</v>
      </c>
      <c r="F65" s="66">
        <v>1</v>
      </c>
      <c r="G65" s="89">
        <v>9550</v>
      </c>
    </row>
    <row r="66" spans="1:7" ht="27.75" customHeight="1" x14ac:dyDescent="0.25">
      <c r="A66" s="35"/>
      <c r="B66" s="52" t="s">
        <v>94</v>
      </c>
      <c r="C66" s="26"/>
      <c r="D66" s="27">
        <v>1759.06</v>
      </c>
      <c r="E66" s="27">
        <v>1.82</v>
      </c>
      <c r="F66" s="56">
        <v>9</v>
      </c>
      <c r="G66" s="85">
        <v>28813.4028</v>
      </c>
    </row>
    <row r="67" spans="1:7" ht="18" customHeight="1" x14ac:dyDescent="0.25">
      <c r="A67" s="35"/>
      <c r="B67" s="52" t="s">
        <v>75</v>
      </c>
      <c r="C67" s="26" t="s">
        <v>29</v>
      </c>
      <c r="D67" s="27">
        <v>1759.06</v>
      </c>
      <c r="E67" s="27">
        <v>2.5</v>
      </c>
      <c r="F67" s="56">
        <v>1</v>
      </c>
      <c r="G67" s="85">
        <v>4397.6499999999996</v>
      </c>
    </row>
    <row r="68" spans="1:7" ht="15.75" customHeight="1" x14ac:dyDescent="0.25">
      <c r="A68" s="35"/>
      <c r="B68" s="52" t="s">
        <v>76</v>
      </c>
      <c r="C68" s="26" t="s">
        <v>64</v>
      </c>
      <c r="D68" s="55">
        <v>90</v>
      </c>
      <c r="E68" s="27">
        <v>25.6</v>
      </c>
      <c r="F68" s="56">
        <v>1</v>
      </c>
      <c r="G68" s="85">
        <v>2304</v>
      </c>
    </row>
    <row r="69" spans="1:7" ht="15.75" customHeight="1" x14ac:dyDescent="0.25">
      <c r="A69" s="35"/>
      <c r="B69" s="52" t="s">
        <v>97</v>
      </c>
      <c r="C69" s="26" t="s">
        <v>86</v>
      </c>
      <c r="D69" s="27">
        <v>2.5</v>
      </c>
      <c r="E69" s="27">
        <v>950</v>
      </c>
      <c r="F69" s="56">
        <v>1</v>
      </c>
      <c r="G69" s="85">
        <v>2375</v>
      </c>
    </row>
    <row r="70" spans="1:7" ht="15.75" customHeight="1" x14ac:dyDescent="0.25">
      <c r="A70" s="35"/>
      <c r="B70" s="52" t="s">
        <v>96</v>
      </c>
      <c r="C70" s="26" t="s">
        <v>86</v>
      </c>
      <c r="D70" s="27">
        <v>5</v>
      </c>
      <c r="E70" s="27">
        <v>950</v>
      </c>
      <c r="F70" s="56">
        <v>1</v>
      </c>
      <c r="G70" s="85">
        <v>4750</v>
      </c>
    </row>
    <row r="71" spans="1:7" ht="15.75" customHeight="1" x14ac:dyDescent="0.25">
      <c r="A71" s="35"/>
      <c r="B71" s="52" t="s">
        <v>99</v>
      </c>
      <c r="C71" s="26" t="s">
        <v>86</v>
      </c>
      <c r="D71" s="56">
        <v>1</v>
      </c>
      <c r="E71" s="27">
        <v>1000</v>
      </c>
      <c r="F71" s="56">
        <v>1</v>
      </c>
      <c r="G71" s="85">
        <v>1000</v>
      </c>
    </row>
    <row r="72" spans="1:7" ht="27.75" customHeight="1" x14ac:dyDescent="0.25">
      <c r="A72" s="67"/>
      <c r="B72" s="68" t="s">
        <v>55</v>
      </c>
      <c r="C72" s="31"/>
      <c r="D72" s="31"/>
      <c r="E72" s="31"/>
      <c r="F72" s="31"/>
      <c r="G72" s="63">
        <v>1020689.7742</v>
      </c>
    </row>
    <row r="73" spans="1:7" x14ac:dyDescent="0.25">
      <c r="A73" s="11"/>
      <c r="B73" s="40" t="s">
        <v>57</v>
      </c>
      <c r="C73" s="32"/>
      <c r="D73" s="61">
        <v>40518</v>
      </c>
      <c r="E73" s="61">
        <v>4.8</v>
      </c>
      <c r="F73" s="66"/>
      <c r="G73" s="29">
        <v>189828</v>
      </c>
    </row>
    <row r="74" spans="1:7" x14ac:dyDescent="0.25">
      <c r="A74" s="11"/>
      <c r="B74" s="39" t="s">
        <v>56</v>
      </c>
      <c r="C74" s="32"/>
      <c r="D74" s="27">
        <v>5453.5</v>
      </c>
      <c r="E74" s="61">
        <v>7.0000000000000007E-2</v>
      </c>
      <c r="F74" s="33"/>
      <c r="G74" s="29">
        <v>4585.68</v>
      </c>
    </row>
    <row r="75" spans="1:7" x14ac:dyDescent="0.25">
      <c r="A75" s="11"/>
      <c r="B75" s="39" t="s">
        <v>58</v>
      </c>
      <c r="C75" s="32"/>
      <c r="D75" s="27">
        <v>5453.5</v>
      </c>
      <c r="E75" s="61">
        <v>0.3</v>
      </c>
      <c r="F75" s="33"/>
      <c r="G75" s="29">
        <v>19974</v>
      </c>
    </row>
    <row r="76" spans="1:7" x14ac:dyDescent="0.25">
      <c r="A76" s="11"/>
      <c r="B76" s="69" t="s">
        <v>73</v>
      </c>
      <c r="C76" s="30"/>
      <c r="D76" s="39"/>
      <c r="E76" s="30"/>
      <c r="F76" s="30"/>
      <c r="G76" s="28">
        <v>1230491.7741999999</v>
      </c>
    </row>
    <row r="77" spans="1:7" x14ac:dyDescent="0.25">
      <c r="A77" s="11"/>
      <c r="B77" s="73" t="s">
        <v>83</v>
      </c>
      <c r="C77" s="70"/>
      <c r="D77" s="71"/>
      <c r="E77" s="70"/>
      <c r="F77" s="72"/>
      <c r="G77" s="28"/>
    </row>
    <row r="78" spans="1:7" x14ac:dyDescent="0.25">
      <c r="B78" s="18" t="s">
        <v>59</v>
      </c>
      <c r="C78" s="19"/>
      <c r="D78" s="19"/>
      <c r="E78" s="20"/>
      <c r="F78" s="21"/>
      <c r="G78" s="75">
        <v>1275878.76</v>
      </c>
    </row>
    <row r="79" spans="1:7" x14ac:dyDescent="0.25">
      <c r="B79" s="76" t="s">
        <v>102</v>
      </c>
      <c r="C79" s="77"/>
      <c r="D79" s="77"/>
      <c r="E79" s="77"/>
      <c r="F79" s="78"/>
      <c r="G79" s="90">
        <v>78269.95</v>
      </c>
    </row>
    <row r="80" spans="1:7" x14ac:dyDescent="0.25">
      <c r="B80" s="22" t="s">
        <v>146</v>
      </c>
      <c r="C80" s="23"/>
      <c r="D80" s="23"/>
      <c r="E80" s="24"/>
      <c r="F80" s="25"/>
      <c r="G80" s="28">
        <v>1230491.77</v>
      </c>
    </row>
    <row r="81" spans="1:7" x14ac:dyDescent="0.25">
      <c r="A81" s="64"/>
      <c r="B81" s="65" t="s">
        <v>147</v>
      </c>
      <c r="C81" s="64"/>
      <c r="D81" s="64"/>
      <c r="E81" s="64"/>
      <c r="F81" s="64"/>
      <c r="G81" s="63">
        <v>32882.959999999999</v>
      </c>
    </row>
    <row r="82" spans="1:7" x14ac:dyDescent="0.25">
      <c r="C82" s="10"/>
      <c r="D82" s="10"/>
      <c r="E82" s="10"/>
      <c r="F82" s="10"/>
    </row>
    <row r="84" spans="1:7" x14ac:dyDescent="0.25">
      <c r="B84" t="s">
        <v>85</v>
      </c>
      <c r="D84" s="137"/>
      <c r="E84" s="137"/>
      <c r="F84" s="137"/>
      <c r="G84" s="137"/>
    </row>
  </sheetData>
  <mergeCells count="12">
    <mergeCell ref="D84:G84"/>
    <mergeCell ref="E17:E18"/>
    <mergeCell ref="E2:G2"/>
    <mergeCell ref="E3:G3"/>
    <mergeCell ref="E1:F1"/>
    <mergeCell ref="A5:F5"/>
    <mergeCell ref="A6:F6"/>
    <mergeCell ref="F17:F18"/>
    <mergeCell ref="A17:A18"/>
    <mergeCell ref="B17:B18"/>
    <mergeCell ref="C17:C18"/>
    <mergeCell ref="D17:D18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H10" sqref="H10"/>
    </sheetView>
  </sheetViews>
  <sheetFormatPr defaultRowHeight="15" x14ac:dyDescent="0.25"/>
  <cols>
    <col min="1" max="1" width="3.42578125" style="92" customWidth="1"/>
    <col min="2" max="2" width="29.85546875" style="92" customWidth="1"/>
    <col min="3" max="3" width="28.5703125" style="92" customWidth="1"/>
    <col min="4" max="4" width="10.42578125" style="92" customWidth="1"/>
    <col min="5" max="5" width="7.28515625" style="92" customWidth="1"/>
    <col min="6" max="6" width="10.7109375" style="92" customWidth="1"/>
    <col min="7" max="7" width="13.28515625" style="92" bestFit="1" customWidth="1"/>
    <col min="8" max="16384" width="9.140625" style="92"/>
  </cols>
  <sheetData>
    <row r="1" spans="1:7" ht="15.75" x14ac:dyDescent="0.25">
      <c r="D1" s="93" t="s">
        <v>17</v>
      </c>
      <c r="E1"/>
      <c r="F1"/>
    </row>
    <row r="2" spans="1:7" x14ac:dyDescent="0.25">
      <c r="C2" s="150" t="s">
        <v>104</v>
      </c>
      <c r="D2" s="150"/>
      <c r="E2" s="150"/>
      <c r="F2" s="150"/>
    </row>
    <row r="3" spans="1:7" x14ac:dyDescent="0.25">
      <c r="C3" s="150" t="s">
        <v>105</v>
      </c>
      <c r="D3" s="150"/>
      <c r="E3" s="150"/>
      <c r="F3" s="150"/>
    </row>
    <row r="4" spans="1:7" x14ac:dyDescent="0.25">
      <c r="B4" s="151" t="s">
        <v>106</v>
      </c>
      <c r="C4" s="151"/>
      <c r="D4" s="151"/>
      <c r="E4" s="151"/>
      <c r="F4" s="151"/>
    </row>
    <row r="5" spans="1:7" x14ac:dyDescent="0.25">
      <c r="B5" s="151" t="s">
        <v>107</v>
      </c>
      <c r="C5" s="151"/>
      <c r="D5" s="151"/>
      <c r="E5" s="151"/>
      <c r="F5" s="94"/>
    </row>
    <row r="6" spans="1:7" x14ac:dyDescent="0.25">
      <c r="B6" s="95" t="s">
        <v>108</v>
      </c>
      <c r="C6" s="95"/>
      <c r="D6" s="96"/>
      <c r="E6" s="97"/>
      <c r="F6" s="97">
        <v>5453.5</v>
      </c>
    </row>
    <row r="7" spans="1:7" x14ac:dyDescent="0.25">
      <c r="B7" s="98" t="s">
        <v>109</v>
      </c>
      <c r="C7" s="98"/>
      <c r="D7" s="99"/>
      <c r="E7" s="100"/>
      <c r="F7" s="100">
        <v>17.11</v>
      </c>
      <c r="G7" s="101"/>
    </row>
    <row r="8" spans="1:7" x14ac:dyDescent="0.25">
      <c r="B8" s="95" t="s">
        <v>110</v>
      </c>
      <c r="C8" s="102"/>
      <c r="D8" s="103"/>
      <c r="E8" s="104"/>
      <c r="F8" s="104">
        <v>12</v>
      </c>
    </row>
    <row r="9" spans="1:7" x14ac:dyDescent="0.25">
      <c r="A9" s="105" t="s">
        <v>111</v>
      </c>
      <c r="B9" s="105" t="s">
        <v>112</v>
      </c>
      <c r="C9" s="105" t="s">
        <v>113</v>
      </c>
      <c r="D9" s="106" t="s">
        <v>114</v>
      </c>
      <c r="E9" s="106" t="s">
        <v>115</v>
      </c>
      <c r="F9" s="107" t="s">
        <v>116</v>
      </c>
    </row>
    <row r="10" spans="1:7" ht="33.75" x14ac:dyDescent="0.25">
      <c r="A10" s="105">
        <v>1</v>
      </c>
      <c r="B10" s="107" t="s">
        <v>117</v>
      </c>
      <c r="C10" s="108" t="s">
        <v>118</v>
      </c>
      <c r="D10" s="107" t="s">
        <v>119</v>
      </c>
      <c r="E10" s="109">
        <v>3.4</v>
      </c>
      <c r="F10" s="110">
        <f>E10*F6*F8</f>
        <v>222502.8</v>
      </c>
    </row>
    <row r="11" spans="1:7" ht="33.75" x14ac:dyDescent="0.25">
      <c r="A11" s="105">
        <v>2</v>
      </c>
      <c r="B11" s="111" t="s">
        <v>120</v>
      </c>
      <c r="C11" s="108" t="s">
        <v>121</v>
      </c>
      <c r="D11" s="107" t="s">
        <v>119</v>
      </c>
      <c r="E11" s="112">
        <v>1.57</v>
      </c>
      <c r="F11" s="113">
        <f>F6*E11*F8</f>
        <v>102743.94</v>
      </c>
    </row>
    <row r="12" spans="1:7" ht="33.75" x14ac:dyDescent="0.25">
      <c r="A12" s="105">
        <v>3</v>
      </c>
      <c r="B12" s="108" t="s">
        <v>122</v>
      </c>
      <c r="C12" s="108" t="s">
        <v>123</v>
      </c>
      <c r="D12" s="107" t="s">
        <v>119</v>
      </c>
      <c r="E12" s="114">
        <f>2.23-0.07</f>
        <v>2.16</v>
      </c>
      <c r="F12" s="113">
        <f>F6*E12*F8</f>
        <v>141354.72000000003</v>
      </c>
    </row>
    <row r="13" spans="1:7" ht="33.75" x14ac:dyDescent="0.25">
      <c r="A13" s="105">
        <v>4</v>
      </c>
      <c r="B13" s="108" t="s">
        <v>124</v>
      </c>
      <c r="C13" s="108" t="s">
        <v>125</v>
      </c>
      <c r="D13" s="107" t="s">
        <v>119</v>
      </c>
      <c r="E13" s="114">
        <v>0.82</v>
      </c>
      <c r="F13" s="113">
        <f>E13*F6*F8</f>
        <v>53662.44</v>
      </c>
    </row>
    <row r="14" spans="1:7" ht="33.75" x14ac:dyDescent="0.25">
      <c r="A14" s="105">
        <v>5</v>
      </c>
      <c r="B14" s="108" t="s">
        <v>126</v>
      </c>
      <c r="C14" s="108" t="s">
        <v>127</v>
      </c>
      <c r="D14" s="107" t="s">
        <v>119</v>
      </c>
      <c r="E14" s="114">
        <v>0.9</v>
      </c>
      <c r="F14" s="113">
        <f>F6*E14*F8</f>
        <v>58897.8</v>
      </c>
    </row>
    <row r="15" spans="1:7" ht="33.75" x14ac:dyDescent="0.25">
      <c r="A15" s="105">
        <v>6</v>
      </c>
      <c r="B15" s="108" t="s">
        <v>128</v>
      </c>
      <c r="C15" s="108" t="s">
        <v>129</v>
      </c>
      <c r="D15" s="107" t="s">
        <v>119</v>
      </c>
      <c r="E15" s="114">
        <v>2.41</v>
      </c>
      <c r="F15" s="113">
        <f>F6*E15*F8</f>
        <v>157715.22000000003</v>
      </c>
    </row>
    <row r="16" spans="1:7" ht="22.5" x14ac:dyDescent="0.25">
      <c r="A16" s="105">
        <v>7</v>
      </c>
      <c r="B16" s="108" t="s">
        <v>130</v>
      </c>
      <c r="C16" s="108" t="s">
        <v>131</v>
      </c>
      <c r="D16" s="107" t="s">
        <v>119</v>
      </c>
      <c r="E16" s="114">
        <v>0.17</v>
      </c>
      <c r="F16" s="113">
        <f>F6*E16*F8</f>
        <v>11125.14</v>
      </c>
    </row>
    <row r="17" spans="1:9" ht="30" customHeight="1" x14ac:dyDescent="0.25">
      <c r="A17" s="105">
        <v>8</v>
      </c>
      <c r="B17" s="108" t="s">
        <v>132</v>
      </c>
      <c r="C17" s="108" t="s">
        <v>133</v>
      </c>
      <c r="D17" s="107" t="s">
        <v>119</v>
      </c>
      <c r="E17" s="114">
        <v>0.08</v>
      </c>
      <c r="F17" s="113">
        <f>F6*E17*F8</f>
        <v>5235.3600000000006</v>
      </c>
    </row>
    <row r="18" spans="1:9" ht="41.25" customHeight="1" x14ac:dyDescent="0.25">
      <c r="A18" s="105">
        <v>9</v>
      </c>
      <c r="B18" s="108" t="s">
        <v>134</v>
      </c>
      <c r="C18" s="108" t="s">
        <v>135</v>
      </c>
      <c r="D18" s="107" t="s">
        <v>119</v>
      </c>
      <c r="E18" s="114">
        <v>1.1399999999999999</v>
      </c>
      <c r="F18" s="113">
        <f>F6*E18*F8</f>
        <v>74603.88</v>
      </c>
    </row>
    <row r="19" spans="1:9" ht="36.75" customHeight="1" x14ac:dyDescent="0.25">
      <c r="A19" s="105">
        <v>10</v>
      </c>
      <c r="B19" s="108" t="s">
        <v>136</v>
      </c>
      <c r="C19" s="108" t="s">
        <v>135</v>
      </c>
      <c r="D19" s="107" t="s">
        <v>119</v>
      </c>
      <c r="E19" s="114">
        <v>1.8</v>
      </c>
      <c r="F19" s="113">
        <f>F6*E19*F8</f>
        <v>117795.6</v>
      </c>
    </row>
    <row r="20" spans="1:9" ht="36" customHeight="1" x14ac:dyDescent="0.25">
      <c r="A20" s="105">
        <v>11</v>
      </c>
      <c r="B20" s="108" t="s">
        <v>137</v>
      </c>
      <c r="C20" s="108" t="s">
        <v>135</v>
      </c>
      <c r="D20" s="107" t="s">
        <v>119</v>
      </c>
      <c r="E20" s="114">
        <v>1.46</v>
      </c>
      <c r="F20" s="113">
        <f>F6*E20*F8</f>
        <v>95545.319999999992</v>
      </c>
    </row>
    <row r="21" spans="1:9" ht="39" customHeight="1" x14ac:dyDescent="0.25">
      <c r="A21" s="105">
        <v>12</v>
      </c>
      <c r="B21" s="108" t="s">
        <v>138</v>
      </c>
      <c r="C21" s="108" t="s">
        <v>135</v>
      </c>
      <c r="D21" s="107" t="s">
        <v>119</v>
      </c>
      <c r="E21" s="114">
        <v>1.2</v>
      </c>
      <c r="F21" s="113">
        <f>F6*E21*F8</f>
        <v>78530.399999999994</v>
      </c>
      <c r="G21" s="101"/>
    </row>
    <row r="22" spans="1:9" ht="30" customHeight="1" x14ac:dyDescent="0.25">
      <c r="A22" s="115"/>
      <c r="B22" s="152" t="s">
        <v>139</v>
      </c>
      <c r="C22" s="152"/>
      <c r="D22" s="116"/>
      <c r="E22" s="117">
        <f>SUM(E10:E21)</f>
        <v>17.11</v>
      </c>
      <c r="F22" s="118">
        <f>F21+F20+F19+F18+F17+F16+F15+F14+F13+F12+F11+F10</f>
        <v>1119712.6199999999</v>
      </c>
      <c r="I22" s="101"/>
    </row>
    <row r="23" spans="1:9" ht="17.25" customHeight="1" x14ac:dyDescent="0.25">
      <c r="A23" s="119">
        <v>13</v>
      </c>
      <c r="B23" s="147" t="s">
        <v>140</v>
      </c>
      <c r="C23" s="147"/>
      <c r="D23" s="120" t="s">
        <v>119</v>
      </c>
      <c r="E23" s="121">
        <v>0.31</v>
      </c>
      <c r="F23" s="121">
        <f>E23*F6*F8</f>
        <v>20287.02</v>
      </c>
    </row>
    <row r="24" spans="1:9" ht="16.5" customHeight="1" x14ac:dyDescent="0.25">
      <c r="A24" s="119">
        <v>14</v>
      </c>
      <c r="B24" s="147" t="s">
        <v>141</v>
      </c>
      <c r="C24" s="147"/>
      <c r="D24" s="120" t="s">
        <v>119</v>
      </c>
      <c r="E24" s="122">
        <v>7.0000000000000007E-2</v>
      </c>
      <c r="F24" s="123">
        <f>E24*F6*F8</f>
        <v>4580.9400000000005</v>
      </c>
    </row>
    <row r="25" spans="1:9" ht="18" customHeight="1" x14ac:dyDescent="0.25">
      <c r="A25" s="124">
        <v>15</v>
      </c>
      <c r="B25" s="148" t="s">
        <v>57</v>
      </c>
      <c r="C25" s="148"/>
      <c r="D25" s="120" t="s">
        <v>119</v>
      </c>
      <c r="E25" s="122">
        <v>2.92</v>
      </c>
      <c r="F25" s="123">
        <f>E25*F6*F8</f>
        <v>191090.63999999998</v>
      </c>
    </row>
    <row r="26" spans="1:9" ht="22.5" customHeight="1" x14ac:dyDescent="0.25">
      <c r="A26" s="125"/>
      <c r="B26" s="126"/>
      <c r="C26" s="127" t="s">
        <v>142</v>
      </c>
      <c r="D26" s="128" t="s">
        <v>119</v>
      </c>
      <c r="E26" s="129">
        <f>E22+E23+E24+E25</f>
        <v>20.409999999999997</v>
      </c>
      <c r="F26" s="129">
        <f>F22+F23+F24+F25</f>
        <v>1335671.2199999997</v>
      </c>
    </row>
    <row r="27" spans="1:9" ht="15.75" x14ac:dyDescent="0.25">
      <c r="A27" s="130"/>
      <c r="B27" s="149"/>
      <c r="C27" s="149"/>
      <c r="D27" s="149"/>
      <c r="E27" s="149"/>
      <c r="F27" s="131"/>
    </row>
    <row r="28" spans="1:9" x14ac:dyDescent="0.25">
      <c r="B28" s="132" t="s">
        <v>143</v>
      </c>
      <c r="C28" s="133"/>
      <c r="D28" s="134"/>
    </row>
    <row r="29" spans="1:9" ht="36.75" customHeight="1" x14ac:dyDescent="0.25">
      <c r="A29" s="133"/>
      <c r="B29" s="135" t="s">
        <v>144</v>
      </c>
      <c r="C29" s="135" t="s">
        <v>145</v>
      </c>
      <c r="D29" s="136"/>
    </row>
  </sheetData>
  <mergeCells count="9">
    <mergeCell ref="B24:C24"/>
    <mergeCell ref="B25:C25"/>
    <mergeCell ref="B27:E27"/>
    <mergeCell ref="C2:F2"/>
    <mergeCell ref="C3:F3"/>
    <mergeCell ref="B4:F4"/>
    <mergeCell ref="B5:E5"/>
    <mergeCell ref="B22:C22"/>
    <mergeCell ref="B23:C23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2022-03-23T08:24:11Z</dcterms:modified>
</cp:coreProperties>
</file>